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8060" windowHeight="6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8" i="1"/>
  <c r="F2"/>
  <c r="E2" s="1"/>
  <c r="L18"/>
  <c r="F18" s="1"/>
  <c r="L17"/>
  <c r="F17" s="1"/>
  <c r="M17" s="1"/>
  <c r="L16"/>
  <c r="F16" s="1"/>
  <c r="M16" s="1"/>
  <c r="L15"/>
  <c r="F15" s="1"/>
  <c r="M15" s="1"/>
  <c r="L14"/>
  <c r="F14" s="1"/>
  <c r="M14" s="1"/>
  <c r="L13"/>
  <c r="F13" s="1"/>
  <c r="M13" s="1"/>
  <c r="L12"/>
  <c r="F12" s="1"/>
  <c r="M12" s="1"/>
  <c r="L11"/>
  <c r="F11" s="1"/>
  <c r="M11" s="1"/>
  <c r="L10"/>
  <c r="F10" s="1"/>
  <c r="M10" s="1"/>
  <c r="L9"/>
  <c r="F9" s="1"/>
  <c r="M9" s="1"/>
  <c r="L8"/>
  <c r="F8" s="1"/>
  <c r="M8" s="1"/>
  <c r="L7"/>
  <c r="F7" s="1"/>
  <c r="M7" s="1"/>
  <c r="L6"/>
  <c r="F6" s="1"/>
  <c r="M6" s="1"/>
  <c r="L5"/>
  <c r="F5" s="1"/>
  <c r="M5" s="1"/>
  <c r="L4"/>
  <c r="F4" s="1"/>
  <c r="M4" s="1"/>
  <c r="L3"/>
  <c r="F3" s="1"/>
  <c r="M3" s="1"/>
  <c r="L2"/>
  <c r="B3"/>
  <c r="M2" l="1"/>
  <c r="E3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B11" s="1"/>
  <c r="D2"/>
  <c r="D3" s="1"/>
  <c r="D4" l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B12" s="1"/>
</calcChain>
</file>

<file path=xl/sharedStrings.xml><?xml version="1.0" encoding="utf-8"?>
<sst xmlns="http://schemas.openxmlformats.org/spreadsheetml/2006/main" count="25" uniqueCount="23">
  <si>
    <t>Nominal Voltage [V]</t>
  </si>
  <si>
    <t>Voltage Drop intermittent [V]</t>
  </si>
  <si>
    <t>Voltage Drop continious [V]</t>
  </si>
  <si>
    <t>Voltage Drop [%] from alternator to bus at nominal current</t>
  </si>
  <si>
    <t>AWG</t>
  </si>
  <si>
    <t>105C</t>
  </si>
  <si>
    <t>150C</t>
  </si>
  <si>
    <t>200C</t>
  </si>
  <si>
    <t>00</t>
  </si>
  <si>
    <t>000</t>
  </si>
  <si>
    <t>0000</t>
  </si>
  <si>
    <t>Ohms/1000ft 20C</t>
  </si>
  <si>
    <t>area circ mils</t>
  </si>
  <si>
    <t>Current load [A]</t>
  </si>
  <si>
    <t>R</t>
  </si>
  <si>
    <t>Drop</t>
  </si>
  <si>
    <t>AWG continous</t>
  </si>
  <si>
    <t>AWG intermittant</t>
  </si>
  <si>
    <t>intermittant</t>
  </si>
  <si>
    <t>continous</t>
  </si>
  <si>
    <t>just for info</t>
  </si>
  <si>
    <t>Wire Length [ft] (take times 2 if dedicated ground wire vs. local ground)</t>
  </si>
  <si>
    <t>Watt loss in cable</t>
  </si>
</sst>
</file>

<file path=xl/styles.xml><?xml version="1.0" encoding="utf-8"?>
<styleSheet xmlns="http://schemas.openxmlformats.org/spreadsheetml/2006/main">
  <numFmts count="4">
    <numFmt numFmtId="164" formatCode="\##"/>
    <numFmt numFmtId="165" formatCode="0.0\f\t"/>
    <numFmt numFmtId="166" formatCode="0.0\A"/>
    <numFmt numFmtId="167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2" fontId="0" fillId="0" borderId="0" xfId="1" applyNumberFormat="1" applyFo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3" borderId="0" xfId="0" applyNumberFormat="1" applyFill="1"/>
    <xf numFmtId="166" fontId="0" fillId="3" borderId="0" xfId="0" applyNumberFormat="1" applyFill="1"/>
    <xf numFmtId="164" fontId="0" fillId="4" borderId="0" xfId="0" applyNumberFormat="1" applyFill="1"/>
    <xf numFmtId="0" fontId="0" fillId="2" borderId="2" xfId="0" applyFill="1" applyBorder="1"/>
    <xf numFmtId="167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M20" sqref="M20"/>
    </sheetView>
  </sheetViews>
  <sheetFormatPr defaultRowHeight="15"/>
  <cols>
    <col min="1" max="1" width="32.140625" style="15" customWidth="1"/>
    <col min="2" max="2" width="8" customWidth="1"/>
    <col min="3" max="3" width="12.85546875" customWidth="1"/>
    <col min="4" max="4" width="11.85546875" hidden="1" customWidth="1"/>
    <col min="5" max="5" width="9.7109375" hidden="1" customWidth="1"/>
    <col min="6" max="6" width="7" customWidth="1"/>
    <col min="7" max="7" width="5.42578125" style="8" bestFit="1" customWidth="1"/>
    <col min="8" max="10" width="5.140625" bestFit="1" customWidth="1"/>
    <col min="11" max="11" width="16.140625" bestFit="1" customWidth="1"/>
    <col min="12" max="12" width="8" bestFit="1" customWidth="1"/>
    <col min="13" max="13" width="16.5703125" bestFit="1" customWidth="1"/>
    <col min="14" max="14" width="12.42578125" bestFit="1" customWidth="1"/>
  </cols>
  <sheetData>
    <row r="1" spans="1:14">
      <c r="A1" s="15" t="s">
        <v>0</v>
      </c>
      <c r="B1" s="14">
        <v>14</v>
      </c>
      <c r="D1" t="s">
        <v>18</v>
      </c>
      <c r="E1" t="s">
        <v>19</v>
      </c>
      <c r="F1" s="4" t="s">
        <v>15</v>
      </c>
      <c r="G1" s="5" t="s">
        <v>4</v>
      </c>
      <c r="H1" s="4" t="s">
        <v>5</v>
      </c>
      <c r="I1" s="4" t="s">
        <v>6</v>
      </c>
      <c r="J1" s="4" t="s">
        <v>7</v>
      </c>
      <c r="K1" s="4" t="s">
        <v>11</v>
      </c>
      <c r="L1" s="4" t="s">
        <v>14</v>
      </c>
      <c r="M1" s="12" t="s">
        <v>22</v>
      </c>
      <c r="N1" s="4" t="s">
        <v>12</v>
      </c>
    </row>
    <row r="2" spans="1:14" ht="30">
      <c r="A2" s="15" t="s">
        <v>3</v>
      </c>
      <c r="B2" s="1">
        <v>0.02</v>
      </c>
      <c r="C2" s="1" t="s">
        <v>20</v>
      </c>
      <c r="D2" t="e">
        <f>IF(F2&lt;$B$5,G2,NA())</f>
        <v>#N/A</v>
      </c>
      <c r="E2" t="e">
        <f>IF(F2&lt;$B$4,G2,NA())</f>
        <v>#N/A</v>
      </c>
      <c r="F2" s="3">
        <f t="shared" ref="F2:F18" si="0">L2*$B$10</f>
        <v>6.8727999999999989</v>
      </c>
      <c r="G2" s="6">
        <v>24</v>
      </c>
      <c r="H2" s="3">
        <v>2.5</v>
      </c>
      <c r="I2" s="3">
        <v>4</v>
      </c>
      <c r="J2" s="3">
        <v>5</v>
      </c>
      <c r="K2" s="3">
        <v>28.4</v>
      </c>
      <c r="L2" s="3">
        <f>$B$9/1000*K2</f>
        <v>0.62479999999999991</v>
      </c>
      <c r="M2" s="13">
        <f>F2*$B$10</f>
        <v>75.600799999999992</v>
      </c>
      <c r="N2" s="3">
        <v>475</v>
      </c>
    </row>
    <row r="3" spans="1:14" ht="30">
      <c r="A3" s="15" t="s">
        <v>3</v>
      </c>
      <c r="B3" s="2">
        <f>B1*B2</f>
        <v>0.28000000000000003</v>
      </c>
      <c r="C3" s="2" t="s">
        <v>20</v>
      </c>
      <c r="D3" t="e">
        <f t="shared" ref="D3:D18" si="1">IF(NOT(ISNA(D2)),D2,IF(AND(F3&lt;$B$5,ISNA(E2)),G3,NA()))</f>
        <v>#N/A</v>
      </c>
      <c r="E3" t="e">
        <f t="shared" ref="E3:E18" si="2">IF(NOT(ISNA(E2)),E2,IF(AND(F3&lt;$B$4,ISNA(E2)),G3,NA()))</f>
        <v>#N/A</v>
      </c>
      <c r="F3" s="3">
        <f t="shared" si="0"/>
        <v>3.9203999999999994</v>
      </c>
      <c r="G3" s="6">
        <v>22</v>
      </c>
      <c r="H3" s="3">
        <v>3</v>
      </c>
      <c r="I3" s="3">
        <v>5</v>
      </c>
      <c r="J3" s="3">
        <v>6</v>
      </c>
      <c r="K3" s="3">
        <v>16.2</v>
      </c>
      <c r="L3" s="3">
        <f t="shared" ref="L3:L18" si="3">$B$9/1000*K3</f>
        <v>0.35639999999999994</v>
      </c>
      <c r="M3" s="13">
        <f t="shared" ref="M3:M18" si="4">F3*$B$10</f>
        <v>43.124399999999994</v>
      </c>
      <c r="N3" s="3">
        <v>755</v>
      </c>
    </row>
    <row r="4" spans="1:14">
      <c r="A4" s="15" t="s">
        <v>2</v>
      </c>
      <c r="B4" s="14">
        <v>0.5</v>
      </c>
      <c r="D4" t="e">
        <f t="shared" si="1"/>
        <v>#N/A</v>
      </c>
      <c r="E4" t="e">
        <f t="shared" si="2"/>
        <v>#N/A</v>
      </c>
      <c r="F4" s="3">
        <f t="shared" si="0"/>
        <v>2.3909599999999998</v>
      </c>
      <c r="G4" s="6">
        <v>20</v>
      </c>
      <c r="H4" s="3">
        <v>4</v>
      </c>
      <c r="I4" s="3">
        <v>7</v>
      </c>
      <c r="J4" s="3">
        <v>9</v>
      </c>
      <c r="K4" s="3">
        <v>9.8800000000000008</v>
      </c>
      <c r="L4" s="3">
        <f t="shared" si="3"/>
        <v>0.21736</v>
      </c>
      <c r="M4" s="13">
        <f t="shared" si="4"/>
        <v>26.300559999999997</v>
      </c>
      <c r="N4" s="3">
        <v>1216</v>
      </c>
    </row>
    <row r="5" spans="1:14">
      <c r="A5" s="15" t="s">
        <v>1</v>
      </c>
      <c r="B5" s="14">
        <v>1</v>
      </c>
      <c r="D5" t="e">
        <f t="shared" si="1"/>
        <v>#N/A</v>
      </c>
      <c r="E5" t="e">
        <f t="shared" si="2"/>
        <v>#N/A</v>
      </c>
      <c r="F5" s="3">
        <f t="shared" si="0"/>
        <v>1.5076600000000002</v>
      </c>
      <c r="G5" s="6">
        <v>18</v>
      </c>
      <c r="H5" s="3">
        <v>6</v>
      </c>
      <c r="I5" s="3">
        <v>9</v>
      </c>
      <c r="J5" s="3">
        <v>12</v>
      </c>
      <c r="K5" s="3">
        <v>6.23</v>
      </c>
      <c r="L5" s="3">
        <f t="shared" si="3"/>
        <v>0.13706000000000002</v>
      </c>
      <c r="M5" s="13">
        <f t="shared" si="4"/>
        <v>16.584260000000004</v>
      </c>
      <c r="N5" s="3">
        <v>1900</v>
      </c>
    </row>
    <row r="6" spans="1:14">
      <c r="D6" t="e">
        <f t="shared" si="1"/>
        <v>#N/A</v>
      </c>
      <c r="E6" t="e">
        <f t="shared" si="2"/>
        <v>#N/A</v>
      </c>
      <c r="F6" s="3">
        <f t="shared" si="0"/>
        <v>1.1640199999999998</v>
      </c>
      <c r="G6" s="6">
        <v>16</v>
      </c>
      <c r="H6" s="3">
        <v>7</v>
      </c>
      <c r="I6" s="3">
        <v>11</v>
      </c>
      <c r="J6" s="3">
        <v>14</v>
      </c>
      <c r="K6" s="3">
        <v>4.8099999999999996</v>
      </c>
      <c r="L6" s="3">
        <f t="shared" si="3"/>
        <v>0.10581999999999998</v>
      </c>
      <c r="M6" s="13">
        <f t="shared" si="4"/>
        <v>12.804219999999997</v>
      </c>
      <c r="N6" s="3">
        <v>2426</v>
      </c>
    </row>
    <row r="7" spans="1:14">
      <c r="D7">
        <f t="shared" si="1"/>
        <v>14</v>
      </c>
      <c r="E7" t="e">
        <f t="shared" si="2"/>
        <v>#N/A</v>
      </c>
      <c r="F7" s="3">
        <f t="shared" si="0"/>
        <v>0.74051999999999985</v>
      </c>
      <c r="G7" s="6">
        <v>14</v>
      </c>
      <c r="H7" s="3">
        <v>10</v>
      </c>
      <c r="I7" s="3">
        <v>14</v>
      </c>
      <c r="J7" s="3">
        <v>18</v>
      </c>
      <c r="K7" s="3">
        <v>3.06</v>
      </c>
      <c r="L7" s="3">
        <f t="shared" si="3"/>
        <v>6.7319999999999991E-2</v>
      </c>
      <c r="M7" s="13">
        <f t="shared" si="4"/>
        <v>8.145719999999999</v>
      </c>
      <c r="N7" s="3">
        <v>3831</v>
      </c>
    </row>
    <row r="8" spans="1:14">
      <c r="D8">
        <f t="shared" si="1"/>
        <v>14</v>
      </c>
      <c r="E8">
        <f t="shared" si="2"/>
        <v>12</v>
      </c>
      <c r="F8" s="3">
        <f t="shared" si="0"/>
        <v>0.48884</v>
      </c>
      <c r="G8" s="6">
        <v>12</v>
      </c>
      <c r="H8" s="3">
        <v>13</v>
      </c>
      <c r="I8" s="3">
        <v>19</v>
      </c>
      <c r="J8" s="3">
        <v>25</v>
      </c>
      <c r="K8" s="3">
        <v>2.02</v>
      </c>
      <c r="L8" s="3">
        <f t="shared" si="3"/>
        <v>4.444E-2</v>
      </c>
      <c r="M8" s="13">
        <f t="shared" si="4"/>
        <v>5.3772399999999996</v>
      </c>
      <c r="N8" s="3">
        <v>5874</v>
      </c>
    </row>
    <row r="9" spans="1:14" ht="45">
      <c r="A9" s="15" t="s">
        <v>21</v>
      </c>
      <c r="B9" s="9">
        <v>22</v>
      </c>
      <c r="D9">
        <f t="shared" si="1"/>
        <v>14</v>
      </c>
      <c r="E9">
        <f t="shared" si="2"/>
        <v>12</v>
      </c>
      <c r="F9" s="3">
        <f t="shared" si="0"/>
        <v>0.30491999999999997</v>
      </c>
      <c r="G9" s="6">
        <v>10</v>
      </c>
      <c r="H9" s="3">
        <v>17</v>
      </c>
      <c r="I9" s="3">
        <v>26</v>
      </c>
      <c r="J9" s="3">
        <v>32</v>
      </c>
      <c r="K9" s="3">
        <v>1.26</v>
      </c>
      <c r="L9" s="3">
        <f t="shared" si="3"/>
        <v>2.7719999999999998E-2</v>
      </c>
      <c r="M9" s="13">
        <f t="shared" si="4"/>
        <v>3.3541199999999995</v>
      </c>
      <c r="N9" s="3">
        <v>9354</v>
      </c>
    </row>
    <row r="10" spans="1:14">
      <c r="A10" s="15" t="s">
        <v>13</v>
      </c>
      <c r="B10" s="10">
        <v>11</v>
      </c>
      <c r="D10">
        <f t="shared" si="1"/>
        <v>14</v>
      </c>
      <c r="E10">
        <f t="shared" si="2"/>
        <v>12</v>
      </c>
      <c r="F10" s="3">
        <f t="shared" si="0"/>
        <v>0.1694</v>
      </c>
      <c r="G10" s="6">
        <v>8</v>
      </c>
      <c r="H10" s="3">
        <v>38</v>
      </c>
      <c r="I10" s="3">
        <v>57</v>
      </c>
      <c r="J10" s="3">
        <v>71</v>
      </c>
      <c r="K10" s="3">
        <v>0.7</v>
      </c>
      <c r="L10" s="3">
        <f t="shared" si="3"/>
        <v>1.5399999999999999E-2</v>
      </c>
      <c r="M10" s="13">
        <f t="shared" si="4"/>
        <v>1.8633999999999999</v>
      </c>
      <c r="N10" s="3">
        <v>16983</v>
      </c>
    </row>
    <row r="11" spans="1:14">
      <c r="A11" s="15" t="s">
        <v>16</v>
      </c>
      <c r="B11" s="11">
        <f>E18</f>
        <v>12</v>
      </c>
      <c r="D11">
        <f t="shared" si="1"/>
        <v>14</v>
      </c>
      <c r="E11">
        <f t="shared" si="2"/>
        <v>12</v>
      </c>
      <c r="F11" s="3">
        <f t="shared" si="0"/>
        <v>0.10647999999999999</v>
      </c>
      <c r="G11" s="6">
        <v>6</v>
      </c>
      <c r="H11" s="3">
        <v>50</v>
      </c>
      <c r="I11" s="3">
        <v>76</v>
      </c>
      <c r="J11" s="3">
        <v>97</v>
      </c>
      <c r="K11" s="3">
        <v>0.44</v>
      </c>
      <c r="L11" s="3">
        <f t="shared" si="3"/>
        <v>9.6799999999999994E-3</v>
      </c>
      <c r="M11" s="13">
        <f t="shared" si="4"/>
        <v>1.1712799999999999</v>
      </c>
      <c r="N11" s="3">
        <v>26818</v>
      </c>
    </row>
    <row r="12" spans="1:14">
      <c r="A12" s="15" t="s">
        <v>17</v>
      </c>
      <c r="B12" s="11">
        <f>D18</f>
        <v>14</v>
      </c>
      <c r="D12">
        <f t="shared" si="1"/>
        <v>14</v>
      </c>
      <c r="E12">
        <f t="shared" si="2"/>
        <v>12</v>
      </c>
      <c r="F12" s="3">
        <f t="shared" si="0"/>
        <v>6.7760000000000001E-2</v>
      </c>
      <c r="G12" s="6">
        <v>4</v>
      </c>
      <c r="H12" s="3">
        <v>68</v>
      </c>
      <c r="I12" s="3">
        <v>103</v>
      </c>
      <c r="J12" s="3">
        <v>133</v>
      </c>
      <c r="K12" s="3">
        <v>0.28000000000000003</v>
      </c>
      <c r="L12" s="3">
        <f t="shared" si="3"/>
        <v>6.1600000000000005E-3</v>
      </c>
      <c r="M12" s="13">
        <f t="shared" si="4"/>
        <v>0.74536000000000002</v>
      </c>
      <c r="N12" s="3">
        <v>42615</v>
      </c>
    </row>
    <row r="13" spans="1:14">
      <c r="D13">
        <f t="shared" si="1"/>
        <v>14</v>
      </c>
      <c r="E13">
        <f t="shared" si="2"/>
        <v>12</v>
      </c>
      <c r="F13" s="3">
        <f t="shared" si="0"/>
        <v>4.3560000000000001E-2</v>
      </c>
      <c r="G13" s="6">
        <v>2</v>
      </c>
      <c r="H13" s="3">
        <v>95</v>
      </c>
      <c r="I13" s="3">
        <v>141</v>
      </c>
      <c r="J13" s="3">
        <v>179</v>
      </c>
      <c r="K13" s="3">
        <v>0.18</v>
      </c>
      <c r="L13" s="3">
        <f t="shared" si="3"/>
        <v>3.96E-3</v>
      </c>
      <c r="M13" s="13">
        <f t="shared" si="4"/>
        <v>0.47916000000000003</v>
      </c>
      <c r="N13" s="3">
        <v>66500</v>
      </c>
    </row>
    <row r="14" spans="1:14">
      <c r="D14">
        <f t="shared" si="1"/>
        <v>14</v>
      </c>
      <c r="E14">
        <f t="shared" si="2"/>
        <v>12</v>
      </c>
      <c r="F14" s="3">
        <f t="shared" si="0"/>
        <v>3.6299999999999992E-2</v>
      </c>
      <c r="G14" s="6">
        <v>1</v>
      </c>
      <c r="H14" s="3">
        <v>113</v>
      </c>
      <c r="I14" s="3">
        <v>166</v>
      </c>
      <c r="J14" s="3">
        <v>210</v>
      </c>
      <c r="K14" s="3">
        <v>0.15</v>
      </c>
      <c r="L14" s="3">
        <f t="shared" si="3"/>
        <v>3.2999999999999995E-3</v>
      </c>
      <c r="M14" s="13">
        <f t="shared" si="4"/>
        <v>0.39929999999999993</v>
      </c>
      <c r="N14" s="3">
        <v>81700</v>
      </c>
    </row>
    <row r="15" spans="1:14">
      <c r="D15">
        <f t="shared" si="1"/>
        <v>14</v>
      </c>
      <c r="E15">
        <f t="shared" si="2"/>
        <v>12</v>
      </c>
      <c r="F15" s="3">
        <f t="shared" si="0"/>
        <v>2.9039999999999996E-2</v>
      </c>
      <c r="G15" s="6">
        <v>0</v>
      </c>
      <c r="H15" s="3">
        <v>128</v>
      </c>
      <c r="I15" s="3">
        <v>192</v>
      </c>
      <c r="J15" s="3">
        <v>243</v>
      </c>
      <c r="K15" s="3">
        <v>0.12</v>
      </c>
      <c r="L15" s="3">
        <f t="shared" si="3"/>
        <v>2.6399999999999996E-3</v>
      </c>
      <c r="M15" s="13">
        <f t="shared" si="4"/>
        <v>0.31943999999999995</v>
      </c>
      <c r="N15" s="3">
        <v>104500</v>
      </c>
    </row>
    <row r="16" spans="1:14">
      <c r="D16">
        <f t="shared" si="1"/>
        <v>14</v>
      </c>
      <c r="E16">
        <f t="shared" si="2"/>
        <v>12</v>
      </c>
      <c r="F16" s="3">
        <f t="shared" si="0"/>
        <v>2.1780000000000001E-2</v>
      </c>
      <c r="G16" s="7" t="s">
        <v>8</v>
      </c>
      <c r="H16" s="3">
        <v>147</v>
      </c>
      <c r="I16" s="3">
        <v>222</v>
      </c>
      <c r="J16" s="3">
        <v>285</v>
      </c>
      <c r="K16" s="3">
        <v>0.09</v>
      </c>
      <c r="L16" s="3">
        <f t="shared" si="3"/>
        <v>1.98E-3</v>
      </c>
      <c r="M16" s="13">
        <f t="shared" si="4"/>
        <v>0.23958000000000002</v>
      </c>
      <c r="N16" s="3">
        <v>133000</v>
      </c>
    </row>
    <row r="17" spans="4:14">
      <c r="D17">
        <f t="shared" si="1"/>
        <v>14</v>
      </c>
      <c r="E17">
        <f t="shared" si="2"/>
        <v>12</v>
      </c>
      <c r="F17" s="3">
        <f t="shared" si="0"/>
        <v>1.694E-2</v>
      </c>
      <c r="G17" s="7" t="s">
        <v>9</v>
      </c>
      <c r="H17" s="3">
        <v>172</v>
      </c>
      <c r="I17" s="3">
        <v>262</v>
      </c>
      <c r="J17" s="3">
        <v>335</v>
      </c>
      <c r="K17" s="3">
        <v>7.0000000000000007E-2</v>
      </c>
      <c r="L17" s="3">
        <f t="shared" si="3"/>
        <v>1.5400000000000001E-3</v>
      </c>
      <c r="M17" s="13">
        <f t="shared" si="4"/>
        <v>0.18634000000000001</v>
      </c>
      <c r="N17" s="3">
        <v>166500</v>
      </c>
    </row>
    <row r="18" spans="4:14">
      <c r="D18">
        <f t="shared" si="1"/>
        <v>14</v>
      </c>
      <c r="E18">
        <f t="shared" si="2"/>
        <v>12</v>
      </c>
      <c r="F18" s="3">
        <f t="shared" si="0"/>
        <v>1.4519999999999998E-2</v>
      </c>
      <c r="G18" s="7" t="s">
        <v>10</v>
      </c>
      <c r="H18" s="3">
        <v>204</v>
      </c>
      <c r="I18" s="3">
        <v>310</v>
      </c>
      <c r="J18" s="3">
        <v>395</v>
      </c>
      <c r="K18" s="3">
        <v>0.06</v>
      </c>
      <c r="L18" s="3">
        <f t="shared" si="3"/>
        <v>1.3199999999999998E-3</v>
      </c>
      <c r="M18" s="13">
        <f t="shared" si="4"/>
        <v>0.15971999999999997</v>
      </c>
      <c r="N18" s="3">
        <v>210900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Renschler</dc:creator>
  <cp:lastModifiedBy>Martin Renschler</cp:lastModifiedBy>
  <dcterms:created xsi:type="dcterms:W3CDTF">2022-11-10T21:46:43Z</dcterms:created>
  <dcterms:modified xsi:type="dcterms:W3CDTF">2022-11-21T23:02:21Z</dcterms:modified>
</cp:coreProperties>
</file>